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27\1 výzva\"/>
    </mc:Choice>
  </mc:AlternateContent>
  <xr:revisionPtr revIDLastSave="0" documentId="13_ncr:1_{9A2A3BA4-104B-4595-8018-20FD2D6594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S10" i="1"/>
  <c r="P8" i="1"/>
  <c r="P9" i="1"/>
  <c r="P10" i="1"/>
  <c r="P11" i="1"/>
  <c r="S8" i="1"/>
  <c r="T8" i="1"/>
  <c r="T10" i="1"/>
  <c r="S11" i="1"/>
  <c r="T11" i="1"/>
  <c r="T7" i="1"/>
  <c r="P7" i="1"/>
  <c r="T9" i="1" l="1"/>
  <c r="S7" i="1"/>
  <c r="R14" i="1" s="1"/>
  <c r="Q14" i="1"/>
</calcChain>
</file>

<file path=xl/sharedStrings.xml><?xml version="1.0" encoding="utf-8"?>
<sst xmlns="http://schemas.openxmlformats.org/spreadsheetml/2006/main" count="61" uniqueCount="50">
  <si>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</si>
  <si>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</si>
  <si>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</si>
  <si>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</si>
  <si>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</si>
  <si>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</si>
  <si>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</si>
  <si>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</si>
  <si>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</si>
  <si>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</si>
  <si>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</si>
  <si>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</si>
  <si>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</si>
  <si>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</si>
  <si>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</si>
  <si>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</si>
  <si>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</si>
  <si>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</si>
  <si>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</si>
  <si>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</si>
  <si>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</si>
  <si>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</si>
  <si>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</si>
  <si>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</si>
  <si>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</si>
  <si>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</si>
  <si>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</si>
  <si>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</si>
  <si>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</si>
  <si>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</si>
  <si>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</si>
  <si>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027 - 2023 (kompatibilní)</t>
  </si>
  <si>
    <t>bal</t>
  </si>
  <si>
    <t>ks</t>
  </si>
  <si>
    <t>Samostatná faktura</t>
  </si>
  <si>
    <t>NE</t>
  </si>
  <si>
    <t>DFST - Markéta Přibylová,
Tel.: 37763 8001</t>
  </si>
  <si>
    <t>Univerzitní 22,
301 00 Plzeň,
Fakulta strojní - Děkanát</t>
  </si>
  <si>
    <t>EO  - Václava Vlková,
Tel.: 37763 1146</t>
  </si>
  <si>
    <t>Univerzitní 8,
301 00 Plzeň,
Rektorát - Ekonomický odbor,
místnost UR 221</t>
  </si>
  <si>
    <r>
      <t>Náplň do tiskárny Epson L1455 -</t>
    </r>
    <r>
      <rPr>
        <b/>
        <sz val="11"/>
        <color theme="1"/>
        <rFont val="Calibri"/>
        <family val="2"/>
        <charset val="238"/>
        <scheme val="minor"/>
      </rPr>
      <t xml:space="preserve"> černá barva (black)</t>
    </r>
  </si>
  <si>
    <r>
      <t xml:space="preserve">Toner do tiskárny Triumph Adler 6006ci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</si>
  <si>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t>Kompatibilní toner + ČIP splňující podmínky certifikátu STMC.
Minimální výtěžnost při 5% pokrytí 2 400 stran.</t>
  </si>
  <si>
    <t xml:space="preserve">Kompatibilní toner + ČIP splňující podmínky certifikátu STMC.
Minimální výtěžnost při 5% pokrytí 2 100 stran. </t>
  </si>
  <si>
    <r>
      <t>Toner do tiskárny HP Color Laser Jet Pro MFP M 479dn -</t>
    </r>
    <r>
      <rPr>
        <b/>
        <sz val="11"/>
        <color theme="1"/>
        <rFont val="Calibri"/>
        <family val="2"/>
        <charset val="238"/>
        <scheme val="minor"/>
      </rPr>
      <t xml:space="preserve"> černý (black) </t>
    </r>
  </si>
  <si>
    <r>
      <t>Toner do tiskrány HP Color Laser Jet Pro MFP M 479dn -</t>
    </r>
    <r>
      <rPr>
        <b/>
        <sz val="11"/>
        <color theme="1"/>
        <rFont val="Calibri"/>
        <family val="2"/>
        <charset val="238"/>
        <scheme val="minor"/>
      </rPr>
      <t xml:space="preserve"> azurový (cyan)</t>
    </r>
  </si>
  <si>
    <r>
      <t xml:space="preserve">Toner do tiskárny UTAX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</si>
  <si>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30 000 stran. </t>
  </si>
  <si>
    <t xml:space="preserve">Originální, nebo kompatibilní toner splňující podmínky certifikátu STMC. 
Minimální výtěžnost při 5% pokrytí 30 000 stran. </t>
  </si>
  <si>
    <t>Kompatibilní náplň splňující shodnou sytost, barevné podání, výtěžnost, oděrnost, odolnost vůči vlhkosti  s originální catridge, naplnění a vyčerpání do 100 %. 
Minimální kapacita 70 ml.
1 balení / 2ks.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</si>
</sst>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1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right" vertical="center" indent="1"/>
    </xf>
    <xf numFmtId="49" fontId="19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9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10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0" fillId="5" borderId="10" xfId="0" applyFont="1" applyFill="1" applyBorder="1" applyAlignment="1" applyProtection="1">
      <alignment horizontal="left" vertical="center" wrapText="1" indent="1"/>
      <protection locked="0"/>
    </xf>
    <xf numFmtId="0" fontId="10" fillId="5" borderId="13" xfId="0" applyFont="1" applyFill="1" applyBorder="1" applyAlignment="1" applyProtection="1">
      <alignment horizontal="left" vertical="center" wrapText="1" indent="1"/>
      <protection locked="0"/>
    </xf>
    <xf numFmtId="0" fontId="10" fillId="5" borderId="19" xfId="0" applyFont="1" applyFill="1" applyBorder="1" applyAlignment="1" applyProtection="1">
      <alignment horizontal="left" vertical="center" wrapText="1" indent="1"/>
      <protection locked="0"/>
    </xf>
    <xf numFmtId="0" fontId="10" fillId="5" borderId="15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1"/>
  <sheetViews>
    <sheetView tabSelected="1" topLeftCell="A2" zoomScale="73" zoomScaleNormal="73" workbookViewId="0">
      <selection activeCell="O16" sqref="O16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74.85546875" style="1" customWidth="1"/>
    <col min="4" max="4" width="11.28515625" style="2" customWidth="1"/>
    <col min="5" max="5" width="9" style="3" bestFit="1" customWidth="1"/>
    <col min="6" max="6" width="84.285156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90" t="s">
        <v>31</v>
      </c>
      <c r="C1" s="91"/>
      <c r="D1" s="34"/>
      <c r="E1" s="35"/>
      <c r="G1" s="56"/>
    </row>
    <row r="2" spans="2:22" ht="60" customHeight="1" x14ac:dyDescent="0.25">
      <c r="B2" s="9"/>
      <c r="C2"/>
      <c r="D2" s="9"/>
      <c r="E2" s="10"/>
      <c r="F2" s="5"/>
      <c r="G2" s="97"/>
      <c r="H2" s="98"/>
      <c r="I2" s="98"/>
      <c r="J2" s="98"/>
      <c r="K2" s="98"/>
      <c r="L2" s="98"/>
      <c r="M2" s="98"/>
      <c r="N2" s="98"/>
      <c r="O2" s="98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98"/>
      <c r="H3" s="98"/>
      <c r="I3" s="98"/>
      <c r="J3" s="98"/>
      <c r="K3" s="98"/>
      <c r="L3" s="98"/>
      <c r="M3" s="98"/>
      <c r="N3" s="98"/>
      <c r="O3" s="98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17</v>
      </c>
      <c r="D6" s="23" t="s">
        <v>4</v>
      </c>
      <c r="E6" s="23" t="s">
        <v>18</v>
      </c>
      <c r="F6" s="23" t="s">
        <v>19</v>
      </c>
      <c r="G6" s="24" t="s">
        <v>5</v>
      </c>
      <c r="H6" s="23" t="s">
        <v>16</v>
      </c>
      <c r="I6" s="23" t="s">
        <v>20</v>
      </c>
      <c r="J6" s="23" t="s">
        <v>21</v>
      </c>
      <c r="K6" s="23" t="s">
        <v>30</v>
      </c>
      <c r="L6" s="23" t="s">
        <v>22</v>
      </c>
      <c r="M6" s="59" t="s">
        <v>23</v>
      </c>
      <c r="N6" s="23" t="s">
        <v>24</v>
      </c>
      <c r="O6" s="23" t="s">
        <v>25</v>
      </c>
      <c r="P6" s="23" t="s">
        <v>26</v>
      </c>
      <c r="Q6" s="23" t="s">
        <v>6</v>
      </c>
      <c r="R6" s="25" t="s">
        <v>7</v>
      </c>
      <c r="S6" s="59" t="s">
        <v>8</v>
      </c>
      <c r="T6" s="59" t="s">
        <v>9</v>
      </c>
      <c r="U6" s="23" t="s">
        <v>27</v>
      </c>
      <c r="V6" s="23" t="s">
        <v>28</v>
      </c>
    </row>
    <row r="7" spans="2:22" ht="78.75" customHeight="1" thickTop="1" x14ac:dyDescent="0.25">
      <c r="B7" s="43">
        <v>1</v>
      </c>
      <c r="C7" s="78" t="s">
        <v>40</v>
      </c>
      <c r="D7" s="44">
        <v>2</v>
      </c>
      <c r="E7" s="45" t="s">
        <v>32</v>
      </c>
      <c r="F7" s="78" t="s">
        <v>49</v>
      </c>
      <c r="G7" s="111"/>
      <c r="H7" s="46" t="s">
        <v>29</v>
      </c>
      <c r="I7" s="102" t="s">
        <v>34</v>
      </c>
      <c r="J7" s="102" t="s">
        <v>35</v>
      </c>
      <c r="K7" s="85"/>
      <c r="L7" s="85"/>
      <c r="M7" s="102" t="s">
        <v>36</v>
      </c>
      <c r="N7" s="102" t="s">
        <v>37</v>
      </c>
      <c r="O7" s="99">
        <v>21</v>
      </c>
      <c r="P7" s="40">
        <f t="shared" ref="P7:P11" si="0">D7*Q7</f>
        <v>318</v>
      </c>
      <c r="Q7" s="47">
        <v>159</v>
      </c>
      <c r="R7" s="107"/>
      <c r="S7" s="41">
        <f t="shared" ref="S7" si="1">D7*R7</f>
        <v>0</v>
      </c>
      <c r="T7" s="42" t="str">
        <f t="shared" ref="T7" si="2">IF(ISNUMBER(R7), IF(R7&gt;Q7,"NEVYHOVUJE","VYHOVUJE")," ")</f>
        <v xml:space="preserve"> </v>
      </c>
      <c r="U7" s="85"/>
      <c r="V7" s="45" t="s">
        <v>11</v>
      </c>
    </row>
    <row r="8" spans="2:22" ht="71.25" customHeight="1" x14ac:dyDescent="0.25">
      <c r="B8" s="51">
        <v>2</v>
      </c>
      <c r="C8" s="79" t="s">
        <v>41</v>
      </c>
      <c r="D8" s="52">
        <v>2</v>
      </c>
      <c r="E8" s="53" t="s">
        <v>33</v>
      </c>
      <c r="F8" s="79" t="s">
        <v>48</v>
      </c>
      <c r="G8" s="112"/>
      <c r="H8" s="54" t="s">
        <v>29</v>
      </c>
      <c r="I8" s="105"/>
      <c r="J8" s="105"/>
      <c r="K8" s="83"/>
      <c r="L8" s="83"/>
      <c r="M8" s="103"/>
      <c r="N8" s="103"/>
      <c r="O8" s="100"/>
      <c r="P8" s="48">
        <f t="shared" si="0"/>
        <v>3338</v>
      </c>
      <c r="Q8" s="55">
        <v>1669</v>
      </c>
      <c r="R8" s="108"/>
      <c r="S8" s="49">
        <f t="shared" ref="S8:S11" si="3">D8*R8</f>
        <v>0</v>
      </c>
      <c r="T8" s="50" t="str">
        <f t="shared" ref="T8:T11" si="4">IF(ISNUMBER(R8), IF(R8&gt;Q8,"NEVYHOVUJE","VYHOVUJE")," ")</f>
        <v xml:space="preserve"> </v>
      </c>
      <c r="U8" s="83"/>
      <c r="V8" s="82" t="s">
        <v>10</v>
      </c>
    </row>
    <row r="9" spans="2:22" ht="71.25" customHeight="1" x14ac:dyDescent="0.25">
      <c r="B9" s="51">
        <v>3</v>
      </c>
      <c r="C9" s="79" t="s">
        <v>44</v>
      </c>
      <c r="D9" s="52">
        <v>2</v>
      </c>
      <c r="E9" s="53" t="s">
        <v>33</v>
      </c>
      <c r="F9" s="79" t="s">
        <v>42</v>
      </c>
      <c r="G9" s="112"/>
      <c r="H9" s="54" t="s">
        <v>29</v>
      </c>
      <c r="I9" s="105"/>
      <c r="J9" s="105"/>
      <c r="K9" s="83"/>
      <c r="L9" s="83"/>
      <c r="M9" s="103"/>
      <c r="N9" s="103"/>
      <c r="O9" s="100"/>
      <c r="P9" s="48">
        <f t="shared" si="0"/>
        <v>2700</v>
      </c>
      <c r="Q9" s="55">
        <v>1350</v>
      </c>
      <c r="R9" s="108"/>
      <c r="S9" s="49">
        <f t="shared" si="3"/>
        <v>0</v>
      </c>
      <c r="T9" s="50" t="str">
        <f t="shared" si="4"/>
        <v xml:space="preserve"> </v>
      </c>
      <c r="U9" s="83"/>
      <c r="V9" s="83"/>
    </row>
    <row r="10" spans="2:22" ht="71.25" customHeight="1" thickBot="1" x14ac:dyDescent="0.3">
      <c r="B10" s="69">
        <v>4</v>
      </c>
      <c r="C10" s="80" t="s">
        <v>45</v>
      </c>
      <c r="D10" s="70">
        <v>2</v>
      </c>
      <c r="E10" s="71" t="s">
        <v>33</v>
      </c>
      <c r="F10" s="80" t="s">
        <v>43</v>
      </c>
      <c r="G10" s="113"/>
      <c r="H10" s="72" t="s">
        <v>29</v>
      </c>
      <c r="I10" s="106"/>
      <c r="J10" s="106"/>
      <c r="K10" s="84"/>
      <c r="L10" s="84"/>
      <c r="M10" s="104"/>
      <c r="N10" s="104"/>
      <c r="O10" s="101"/>
      <c r="P10" s="73">
        <f t="shared" si="0"/>
        <v>2700</v>
      </c>
      <c r="Q10" s="74">
        <v>1350</v>
      </c>
      <c r="R10" s="109"/>
      <c r="S10" s="75">
        <f t="shared" si="3"/>
        <v>0</v>
      </c>
      <c r="T10" s="76" t="str">
        <f t="shared" si="4"/>
        <v xml:space="preserve"> </v>
      </c>
      <c r="U10" s="84"/>
      <c r="V10" s="84"/>
    </row>
    <row r="11" spans="2:22" ht="85.5" customHeight="1" thickBot="1" x14ac:dyDescent="0.3">
      <c r="B11" s="60">
        <v>5</v>
      </c>
      <c r="C11" s="81" t="s">
        <v>46</v>
      </c>
      <c r="D11" s="61">
        <v>1</v>
      </c>
      <c r="E11" s="62" t="s">
        <v>33</v>
      </c>
      <c r="F11" s="81" t="s">
        <v>47</v>
      </c>
      <c r="G11" s="114"/>
      <c r="H11" s="63" t="s">
        <v>29</v>
      </c>
      <c r="I11" s="77" t="s">
        <v>34</v>
      </c>
      <c r="J11" s="77" t="s">
        <v>35</v>
      </c>
      <c r="K11" s="62"/>
      <c r="L11" s="62"/>
      <c r="M11" s="77" t="s">
        <v>38</v>
      </c>
      <c r="N11" s="77" t="s">
        <v>39</v>
      </c>
      <c r="O11" s="64">
        <v>21</v>
      </c>
      <c r="P11" s="66">
        <f t="shared" si="0"/>
        <v>2000</v>
      </c>
      <c r="Q11" s="65">
        <v>2000</v>
      </c>
      <c r="R11" s="110"/>
      <c r="S11" s="67">
        <f t="shared" si="3"/>
        <v>0</v>
      </c>
      <c r="T11" s="68" t="str">
        <f t="shared" si="4"/>
        <v xml:space="preserve"> </v>
      </c>
      <c r="U11" s="62"/>
      <c r="V11" s="62" t="s">
        <v>10</v>
      </c>
    </row>
    <row r="12" spans="2:22" ht="13.5" customHeight="1" thickTop="1" thickBot="1" x14ac:dyDescent="0.3">
      <c r="C12"/>
      <c r="D12"/>
      <c r="E12"/>
      <c r="F12"/>
      <c r="G12"/>
      <c r="H12"/>
      <c r="I12"/>
      <c r="J12"/>
      <c r="O12"/>
      <c r="P12"/>
      <c r="S12" s="39"/>
    </row>
    <row r="13" spans="2:22" ht="60.75" customHeight="1" thickTop="1" thickBot="1" x14ac:dyDescent="0.3">
      <c r="B13" s="92" t="s">
        <v>12</v>
      </c>
      <c r="C13" s="93"/>
      <c r="D13" s="93"/>
      <c r="E13" s="93"/>
      <c r="F13" s="93"/>
      <c r="G13" s="93"/>
      <c r="H13" s="58"/>
      <c r="I13" s="26"/>
      <c r="J13" s="26"/>
      <c r="K13" s="26"/>
      <c r="L13" s="27"/>
      <c r="M13" s="11"/>
      <c r="N13" s="11"/>
      <c r="O13" s="28"/>
      <c r="P13" s="28"/>
      <c r="Q13" s="29" t="s">
        <v>13</v>
      </c>
      <c r="R13" s="94" t="s">
        <v>14</v>
      </c>
      <c r="S13" s="95"/>
      <c r="T13" s="96"/>
      <c r="U13" s="21"/>
      <c r="V13" s="30"/>
    </row>
    <row r="14" spans="2:22" ht="33" customHeight="1" thickTop="1" thickBot="1" x14ac:dyDescent="0.3">
      <c r="B14" s="86" t="s">
        <v>15</v>
      </c>
      <c r="C14" s="86"/>
      <c r="D14" s="86"/>
      <c r="E14" s="86"/>
      <c r="F14" s="86"/>
      <c r="G14" s="86"/>
      <c r="H14" s="57"/>
      <c r="I14" s="31"/>
      <c r="L14" s="9"/>
      <c r="M14" s="9"/>
      <c r="N14" s="9"/>
      <c r="O14" s="32"/>
      <c r="P14" s="32"/>
      <c r="Q14" s="33">
        <f>SUM(P7:P11)</f>
        <v>11056</v>
      </c>
      <c r="R14" s="87">
        <f>SUM(S7:S11)</f>
        <v>0</v>
      </c>
      <c r="S14" s="88"/>
      <c r="T14" s="89"/>
    </row>
    <row r="15" spans="2:22" ht="14.25" customHeight="1" thickTop="1" x14ac:dyDescent="0.25">
      <c r="B15" s="37"/>
    </row>
    <row r="16" spans="2:22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eGkB19vXMKn4a2HpzjY+mqCNB+XpoU54QsVd8wip/KEJCQ6Jxui7ULyT27NEqyZQqBLe5T6uZYy0NoNIxxqThw==" saltValue="XtooIci4M09JlExO1g6KcA==" spinCount="100000" sheet="1" objects="1" scenarios="1"/>
  <mergeCells count="15">
    <mergeCell ref="B1:C1"/>
    <mergeCell ref="B13:G13"/>
    <mergeCell ref="R13:T13"/>
    <mergeCell ref="G2:O3"/>
    <mergeCell ref="O7:O10"/>
    <mergeCell ref="N7:N10"/>
    <mergeCell ref="M7:M10"/>
    <mergeCell ref="L7:L10"/>
    <mergeCell ref="K7:K10"/>
    <mergeCell ref="I7:I10"/>
    <mergeCell ref="J7:J10"/>
    <mergeCell ref="V8:V10"/>
    <mergeCell ref="U7:U10"/>
    <mergeCell ref="B14:G14"/>
    <mergeCell ref="R14:T14"/>
  </mergeCells>
  <phoneticPr fontId="17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G7:G11 R7:R11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11">
    <cfRule type="notContainsBlanks" dxfId="6" priority="25">
      <formula>LEN(TRIM(G7))&gt;0</formula>
    </cfRule>
  </conditionalFormatting>
  <conditionalFormatting sqref="H7:H11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11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11" xr:uid="{00000000-0002-0000-0000-000000000000}">
      <formula1>"ks,bal,sada,"</formula1>
    </dataValidation>
    <dataValidation type="list" showInputMessage="1" showErrorMessage="1" sqref="H7:H11 J7 J11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2023-06-14T10:06:36Z</dcterms:modified>
</cp:coreProperties>
</file>